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casva\Downloads\"/>
    </mc:Choice>
  </mc:AlternateContent>
  <xr:revisionPtr revIDLastSave="0" documentId="13_ncr:1_{7C0E1CC8-17E5-499D-A914-C2CB160BADB2}" xr6:coauthVersionLast="47" xr6:coauthVersionMax="47" xr10:uidLastSave="{00000000-0000-0000-0000-000000000000}"/>
  <bookViews>
    <workbookView xWindow="-108" yWindow="-108" windowWidth="23256" windowHeight="12456" xr2:uid="{3C2751EB-5B81-E64B-A054-1E887E1E6D1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C32" i="1" s="1"/>
  <c r="I14" i="1"/>
  <c r="C30" i="1" s="1"/>
  <c r="F14" i="1"/>
  <c r="C28" i="1" s="1"/>
  <c r="C14" i="1"/>
  <c r="C26" i="1" s="1"/>
  <c r="C24" i="1"/>
  <c r="C23" i="1"/>
  <c r="C13" i="1"/>
  <c r="I20" i="1"/>
  <c r="I21" i="1" s="1"/>
  <c r="C31" i="1" s="1"/>
  <c r="I13" i="1"/>
  <c r="F13" i="1"/>
  <c r="F20" i="1"/>
  <c r="F21" i="1" s="1"/>
  <c r="C29" i="1" s="1"/>
  <c r="C20" i="1"/>
  <c r="C21" i="1" s="1"/>
  <c r="C27" i="1" s="1"/>
  <c r="C33" i="1" l="1"/>
</calcChain>
</file>

<file path=xl/sharedStrings.xml><?xml version="1.0" encoding="utf-8"?>
<sst xmlns="http://schemas.openxmlformats.org/spreadsheetml/2006/main" count="80" uniqueCount="51">
  <si>
    <t>Naam</t>
  </si>
  <si>
    <t>Klas</t>
  </si>
  <si>
    <t>Coach</t>
  </si>
  <si>
    <t>PERIODE 1</t>
  </si>
  <si>
    <t>PERIODE 2</t>
  </si>
  <si>
    <t>PERIODE 3</t>
  </si>
  <si>
    <t>Examenonderdeel 1</t>
  </si>
  <si>
    <t>Examenonderdeel 3</t>
  </si>
  <si>
    <t>Examenonderdeel 5</t>
  </si>
  <si>
    <t>Examenonderdeel 7</t>
  </si>
  <si>
    <t>vak</t>
  </si>
  <si>
    <t>Cijfer</t>
  </si>
  <si>
    <t>Marketing 10</t>
  </si>
  <si>
    <t>Marketing 20</t>
  </si>
  <si>
    <t>Marketing 30</t>
  </si>
  <si>
    <t>Keuzepunt 1</t>
  </si>
  <si>
    <t>Onderzoek 10</t>
  </si>
  <si>
    <t>Onderzoek 20</t>
  </si>
  <si>
    <t>Onderzoek 30</t>
  </si>
  <si>
    <t>Keuzepunt 2</t>
  </si>
  <si>
    <t>Communicatievaardigheden 10</t>
  </si>
  <si>
    <t>Communicatievaardigheden 20</t>
  </si>
  <si>
    <t>Communicatievaardigheden 30</t>
  </si>
  <si>
    <t>Keuzepunt 3</t>
  </si>
  <si>
    <t>Finance 10</t>
  </si>
  <si>
    <t>Finance 30</t>
  </si>
  <si>
    <t>Finance 20</t>
  </si>
  <si>
    <t>Keuzepunt 4</t>
  </si>
  <si>
    <t>gemiddeld cijfer</t>
  </si>
  <si>
    <t>Talentontwikkeling 10</t>
  </si>
  <si>
    <t>Behaald</t>
  </si>
  <si>
    <t>Examenonderdeel 2</t>
  </si>
  <si>
    <t>Examenonderdeel 4</t>
  </si>
  <si>
    <t>Examenonderdeel 6</t>
  </si>
  <si>
    <t>Project 10</t>
  </si>
  <si>
    <t>Project 20</t>
  </si>
  <si>
    <t>Project 30</t>
  </si>
  <si>
    <t>Sportmanagementvaardigheden 10</t>
  </si>
  <si>
    <t>Sportmanagementvaardigheden 20</t>
  </si>
  <si>
    <t>Sportmanagementvaardigheden 30</t>
  </si>
  <si>
    <t>Gewogen gemiddeld cijfer</t>
  </si>
  <si>
    <t>Aantal cijfers onder de 4,0</t>
  </si>
  <si>
    <t>Maximaal # onvoldoendes EO 1, 3, 5</t>
  </si>
  <si>
    <t>Propedeuse</t>
  </si>
  <si>
    <t>Je hebt de examenonderdelen 1, 3 en 5 gehaald wanneer het gemiddelde 6,0 of hoger is, er geen cijfers onder de 4,0 zijn én maximaal 1 cijfer tussen &gt;=4,0 en &lt;=5,4 per examenonderdeel is. Je kan maximaal 3 kennisvakken herkansen over het hele jaar.</t>
  </si>
  <si>
    <t>Bij examenonderdeel 2, 4 en 6 kan je vakken herkansen, maar maximaal uit één examenonderdeel.</t>
  </si>
  <si>
    <t>Keuzepunten voor keuzevakken zijn behaald indien het cijfer voor het keuzevak een 5,5 of hoger is. Keuzevakken mogen herkanst worden. TOW (inclusief stage) niet. Hier moet je minimaal een 6.0 voor halen.</t>
  </si>
  <si>
    <t>Je hebt je Propedeuse als je alle examenonderdelen haalt. Je krijgt een positief dringend studieadvies als je 6 van de 7 examenonderdelen hebt behaald. Je krijgt een negatief advies als je minder dan 6 examenonderdelen haalt.</t>
  </si>
  <si>
    <t>Voor verdere regels, zie stroomschema op HINT.</t>
  </si>
  <si>
    <t>Let op: aan dit overzicht kan je geen rechten ontlenen. Dit is enkel een hulpmiddel.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</si>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</sst>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Aptos Narrow"/>
      <family val="2"/>
      <scheme val="minor"/>
    </font>
    <font>
      <sz val="12"/>
      <color theme="1"/>
      <name val="Aptos Narrow"/>
      <family val="2"/>
      <scheme val="minor"/>
    </font>
    <font>
      <b/>
      <sz val="13"/>
      <color theme="3"/>
      <name val="Aptos Narrow"/>
      <family val="2"/>
      <scheme val="minor"/>
    </font>
    <font>
      <b/>
      <sz val="12"/>
      <color theme="1"/>
      <name val="Aptos Narrow"/>
      <scheme val="minor"/>
    </font>
    <font>
      <sz val="12"/>
      <color theme="9" tint="-0.499984740745262"/>
      <name val="Aptos Narrow"/>
      <family val="2"/>
      <scheme val="minor"/>
    </font>
    <font>
      <sz val="12"/>
      <color theme="3" tint="0.249977111117893"/>
      <name val="Aptos Narrow"/>
      <family val="2"/>
      <scheme val="minor"/>
    </font>
    <font>
      <sz val="12"/>
      <color theme="8" tint="-0.249977111117893"/>
      <name val="Aptos Narrow"/>
      <family val="2"/>
      <scheme val="minor"/>
    </font>
    <font>
      <b/>
      <sz val="13"/>
      <color theme="3" tint="9.9978637043366805E-2"/>
      <name val="Aptos Narrow"/>
      <family val="2"/>
      <scheme val="minor"/>
    </font>
    <font>
      <b/>
      <sz val="12"/>
      <color theme="9" tint="-0.499984740745262"/>
      <name val="Aptos Narrow"/>
      <scheme val="minor"/>
    </font>
    <font>
      <b/>
      <sz val="12"/>
      <color theme="8" tint="-0.499984740745262"/>
      <name val="Aptos Narrow"/>
      <scheme val="minor"/>
    </font>
    <font>
      <b/>
      <sz val="12"/>
      <color rgb="FF000000"/>
      <name val="Aptos Narrow"/>
      <scheme val="minor"/>
    </font>
    <font>
      <sz val="8"/>
      <name val="Aptos Narrow"/>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rgb="FFC0E7F5"/>
        <bgColor indexed="64"/>
      </patternFill>
    </fill>
    <fill>
      <patternFill patternType="solid">
        <fgColor rgb="FFC1F1C8"/>
        <bgColor indexed="64"/>
      </patternFill>
    </fill>
    <fill>
      <patternFill patternType="solid">
        <fgColor rgb="FFF2CEF0"/>
        <bgColor indexed="64"/>
      </patternFill>
    </fill>
    <fill>
      <patternFill patternType="solid">
        <fgColor theme="5" tint="0.59999389629810485"/>
        <bgColor indexed="64"/>
      </patternFill>
    </fill>
  </fills>
  <borders count="4">
    <border>
      <left/>
      <right/>
      <top/>
      <bottom/>
      <diagonal/>
    </border>
    <border>
      <left/>
      <right/>
      <top/>
      <bottom style="thick">
        <color theme="4" tint="0.499984740745262"/>
      </bottom>
      <diagonal/>
    </border>
    <border>
      <left/>
      <right/>
      <top style="thin">
        <color indexed="64"/>
      </top>
      <bottom/>
      <diagonal/>
    </border>
    <border>
      <left/>
      <right/>
      <top/>
      <bottom style="thin">
        <color indexed="64"/>
      </bottom>
      <diagonal/>
    </border>
  </borders>
  <cellStyleXfs count="5">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34">
    <xf numFmtId="0" fontId="0" fillId="0" borderId="0" xfId="0"/>
    <xf numFmtId="0" fontId="3" fillId="0" borderId="0" xfId="0" applyFont="1"/>
    <xf numFmtId="0" fontId="2" fillId="2" borderId="1" xfId="1" applyFill="1"/>
    <xf numFmtId="0" fontId="0" fillId="2" borderId="0" xfId="2" applyFont="1"/>
    <xf numFmtId="0" fontId="1" fillId="4" borderId="1" xfId="4" applyBorder="1"/>
    <xf numFmtId="0" fontId="1" fillId="4" borderId="0" xfId="4"/>
    <xf numFmtId="0" fontId="1" fillId="3" borderId="1" xfId="3" applyBorder="1"/>
    <xf numFmtId="0" fontId="1" fillId="3" borderId="0" xfId="3"/>
    <xf numFmtId="0" fontId="3" fillId="2" borderId="2" xfId="2" applyFont="1" applyBorder="1"/>
    <xf numFmtId="164" fontId="3" fillId="2" borderId="2" xfId="2" applyNumberFormat="1" applyFont="1" applyBorder="1"/>
    <xf numFmtId="0" fontId="3" fillId="4" borderId="2" xfId="4" applyFont="1" applyBorder="1"/>
    <xf numFmtId="164" fontId="3" fillId="4" borderId="2" xfId="4" applyNumberFormat="1" applyFont="1" applyBorder="1"/>
    <xf numFmtId="0" fontId="4" fillId="3" borderId="0" xfId="3" applyFont="1"/>
    <xf numFmtId="0" fontId="5" fillId="2" borderId="0" xfId="2" applyFont="1"/>
    <xf numFmtId="0" fontId="6" fillId="4" borderId="0" xfId="4" applyFont="1"/>
    <xf numFmtId="0" fontId="7" fillId="2" borderId="1" xfId="1" applyFont="1" applyFill="1"/>
    <xf numFmtId="0" fontId="8" fillId="3" borderId="1" xfId="3" applyFont="1" applyBorder="1"/>
    <xf numFmtId="0" fontId="9" fillId="4" borderId="1" xfId="4" applyFont="1" applyBorder="1"/>
    <xf numFmtId="0" fontId="3" fillId="2" borderId="0" xfId="2" applyFont="1"/>
    <xf numFmtId="0" fontId="10" fillId="5" borderId="0" xfId="0" applyFont="1" applyFill="1" applyAlignment="1">
      <alignment horizontal="right"/>
    </xf>
    <xf numFmtId="0" fontId="3" fillId="5" borderId="0" xfId="0" applyFont="1" applyFill="1"/>
    <xf numFmtId="0" fontId="3" fillId="3" borderId="0" xfId="3" applyFont="1"/>
    <xf numFmtId="0" fontId="3" fillId="7" borderId="0" xfId="0" applyFont="1" applyFill="1"/>
    <xf numFmtId="0" fontId="10" fillId="7" borderId="0" xfId="0" applyFont="1" applyFill="1" applyAlignment="1">
      <alignment horizontal="right"/>
    </xf>
    <xf numFmtId="0" fontId="10" fillId="6" borderId="0" xfId="0" applyFont="1" applyFill="1" applyAlignment="1">
      <alignment horizontal="right"/>
    </xf>
    <xf numFmtId="1" fontId="0" fillId="0" borderId="0" xfId="0" applyNumberFormat="1"/>
    <xf numFmtId="164" fontId="1" fillId="2" borderId="0" xfId="2" applyNumberFormat="1" applyProtection="1">
      <protection locked="0"/>
    </xf>
    <xf numFmtId="164" fontId="1" fillId="3" borderId="0" xfId="3" applyNumberFormat="1" applyProtection="1">
      <protection locked="0"/>
    </xf>
    <xf numFmtId="164" fontId="1" fillId="4" borderId="0" xfId="4" applyNumberFormat="1" applyProtection="1">
      <protection locked="0"/>
    </xf>
    <xf numFmtId="0" fontId="3" fillId="8" borderId="0" xfId="0" applyFont="1" applyFill="1"/>
    <xf numFmtId="0" fontId="0" fillId="8" borderId="0" xfId="0" applyFill="1" applyProtection="1">
      <protection locked="0"/>
    </xf>
    <xf numFmtId="0" fontId="1" fillId="3" borderId="3" xfId="3" applyBorder="1"/>
    <xf numFmtId="164" fontId="1" fillId="3" borderId="3" xfId="3" applyNumberFormat="1" applyBorder="1" applyProtection="1">
      <protection locked="0"/>
    </xf>
    <xf numFmtId="0" fontId="3" fillId="0" borderId="0" xfId="0" applyFont="1" applyAlignment="1">
      <alignment horizontal="center"/>
    </xf>
  </cellXfs>
  <cellStyles count="5">
    <cellStyle name="20% - Accent1" xfId="2" builtinId="30"/>
    <cellStyle name="20% - Accent3" xfId="3" builtinId="38"/>
    <cellStyle name="20% - Accent5" xfId="4" builtinId="46"/>
    <cellStyle name="Kop 2" xfId="1" builtinId="17"/>
    <cellStyle name="Standaard" xfId="0" builtinId="0"/>
  </cellStyles>
  <dxfs count="0"/>
  <tableStyles count="0" defaultTableStyle="TableStyleMedium2" defaultPivotStyle="PivotStyleLight16"/>
  <colors>
    <mruColors>
      <color rgb="FFC1F1C8"/>
      <color rgb="FFF2CEF0"/>
      <color rgb="FFC0E7F5"/>
      <color rgb="FF006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FAC9-DE61-5F44-ACD4-0CCF97832AAC}">
  <dimension ref="A1:L40"/>
  <sheetViews>
    <sheetView showGridLines="0" tabSelected="1" topLeftCell="A3" workbookViewId="0">
      <selection activeCell="F11" sqref="F11"/>
    </sheetView>
  </sheetViews>
  <sheetFormatPr defaultColWidth="11" defaultRowHeight="15.6" x14ac:dyDescent="0.3"/>
  <cols>
    <col min="1" max="1" width="6.5" bestFit="1" customWidth="1"/>
    <col min="2" max="2" width="30.796875" customWidth="1"/>
    <col min="3" max="3" width="8.69921875" customWidth="1"/>
    <col min="4" max="4" width="3.69921875" customWidth="1"/>
    <col min="5" max="5" width="30.5" customWidth="1"/>
    <col min="6" max="6" width="8.69921875" customWidth="1"/>
    <col min="7" max="7" width="4.296875" customWidth="1"/>
    <col min="8" max="8" width="29.796875" customWidth="1"/>
    <col min="9" max="9" width="9" customWidth="1"/>
    <col min="10" max="10" width="4.69921875" customWidth="1"/>
    <col min="11" max="11" width="27.69921875" customWidth="1"/>
    <col min="12" max="12" width="8.296875" customWidth="1"/>
  </cols>
  <sheetData>
    <row r="1" spans="1:12" x14ac:dyDescent="0.3">
      <c r="A1" s="29" t="s">
        <v>0</v>
      </c>
      <c r="B1" s="30"/>
    </row>
    <row r="2" spans="1:12" x14ac:dyDescent="0.3">
      <c r="A2" s="29" t="s">
        <v>1</v>
      </c>
      <c r="B2" s="30"/>
    </row>
    <row r="3" spans="1:12" x14ac:dyDescent="0.3">
      <c r="A3" s="29" t="s">
        <v>2</v>
      </c>
      <c r="B3" s="30"/>
    </row>
    <row r="5" spans="1:12" x14ac:dyDescent="0.3">
      <c r="B5" s="33" t="s">
        <v>3</v>
      </c>
      <c r="C5" s="33"/>
      <c r="E5" s="33" t="s">
        <v>4</v>
      </c>
      <c r="F5" s="33"/>
      <c r="H5" s="33" t="s">
        <v>5</v>
      </c>
      <c r="I5" s="33"/>
    </row>
    <row r="7" spans="1:12" ht="18" thickBot="1" x14ac:dyDescent="0.4">
      <c r="B7" s="15" t="s">
        <v>6</v>
      </c>
      <c r="C7" s="2"/>
      <c r="E7" s="15" t="s">
        <v>7</v>
      </c>
      <c r="F7" s="2"/>
      <c r="H7" s="15" t="s">
        <v>8</v>
      </c>
      <c r="I7" s="2"/>
      <c r="K7" s="16" t="s">
        <v>9</v>
      </c>
      <c r="L7" s="6"/>
    </row>
    <row r="8" spans="1:12" ht="16.2" thickTop="1" x14ac:dyDescent="0.3">
      <c r="B8" s="13" t="s">
        <v>10</v>
      </c>
      <c r="C8" s="13" t="s">
        <v>11</v>
      </c>
      <c r="E8" s="13" t="s">
        <v>10</v>
      </c>
      <c r="F8" s="13" t="s">
        <v>11</v>
      </c>
      <c r="H8" s="13" t="s">
        <v>10</v>
      </c>
      <c r="I8" s="13" t="s">
        <v>11</v>
      </c>
      <c r="K8" s="12" t="s">
        <v>10</v>
      </c>
      <c r="L8" s="12" t="s">
        <v>11</v>
      </c>
    </row>
    <row r="9" spans="1:12" x14ac:dyDescent="0.3">
      <c r="B9" s="3" t="s">
        <v>12</v>
      </c>
      <c r="C9" s="26">
        <v>5.8</v>
      </c>
      <c r="E9" s="3" t="s">
        <v>13</v>
      </c>
      <c r="F9" s="26">
        <v>7.1</v>
      </c>
      <c r="H9" s="3" t="s">
        <v>14</v>
      </c>
      <c r="I9" s="26">
        <v>5.6</v>
      </c>
      <c r="K9" s="7" t="s">
        <v>15</v>
      </c>
      <c r="L9" s="27">
        <v>5.5</v>
      </c>
    </row>
    <row r="10" spans="1:12" x14ac:dyDescent="0.3">
      <c r="B10" s="3" t="s">
        <v>16</v>
      </c>
      <c r="C10" s="26">
        <v>5.3</v>
      </c>
      <c r="E10" s="3" t="s">
        <v>17</v>
      </c>
      <c r="F10" s="26">
        <v>6</v>
      </c>
      <c r="H10" s="3" t="s">
        <v>18</v>
      </c>
      <c r="I10" s="26">
        <v>4.4000000000000004</v>
      </c>
      <c r="K10" s="7" t="s">
        <v>19</v>
      </c>
      <c r="L10" s="27">
        <v>5.5</v>
      </c>
    </row>
    <row r="11" spans="1:12" x14ac:dyDescent="0.3">
      <c r="B11" s="3" t="s">
        <v>20</v>
      </c>
      <c r="C11" s="26">
        <v>5.7</v>
      </c>
      <c r="E11" s="3" t="s">
        <v>21</v>
      </c>
      <c r="F11" s="26" t="s">
        <v>50</v>
      </c>
      <c r="H11" s="3" t="s">
        <v>22</v>
      </c>
      <c r="I11" s="26"/>
      <c r="K11" s="7" t="s">
        <v>23</v>
      </c>
      <c r="L11" s="27"/>
    </row>
    <row r="12" spans="1:12" x14ac:dyDescent="0.3">
      <c r="B12" s="3" t="s">
        <v>24</v>
      </c>
      <c r="C12" s="26">
        <v>8.4</v>
      </c>
      <c r="E12" s="3" t="s">
        <v>25</v>
      </c>
      <c r="F12" s="26">
        <v>3.3</v>
      </c>
      <c r="H12" s="3" t="s">
        <v>26</v>
      </c>
      <c r="I12" s="26"/>
      <c r="K12" s="7" t="s">
        <v>27</v>
      </c>
      <c r="L12" s="27"/>
    </row>
    <row r="13" spans="1:12" x14ac:dyDescent="0.3">
      <c r="B13" s="8" t="s">
        <v>28</v>
      </c>
      <c r="C13" s="9">
        <f>AVERAGE(C9:C12)</f>
        <v>6.3000000000000007</v>
      </c>
      <c r="E13" s="8" t="s">
        <v>28</v>
      </c>
      <c r="F13" s="9">
        <f>AVERAGE(F9:F12)</f>
        <v>5.4666666666666659</v>
      </c>
      <c r="H13" s="8" t="s">
        <v>28</v>
      </c>
      <c r="I13" s="9">
        <f>AVERAGE(I9:I12)</f>
        <v>5</v>
      </c>
      <c r="K13" s="31" t="s">
        <v>29</v>
      </c>
      <c r="L13" s="32"/>
    </row>
    <row r="14" spans="1:12" x14ac:dyDescent="0.3">
      <c r="B14" s="18" t="s">
        <v>30</v>
      </c>
      <c r="C14" s="19" t="str">
        <f>IF(AND(AVERAGE(C9:C12)&gt;=5.95,COUNTIF(C9:C12,"&lt;4")=0,COUNTIF(C9:C12,"&lt;5,5")&lt;2),"Ja","Nee")</f>
        <v>Ja</v>
      </c>
      <c r="E14" s="20" t="s">
        <v>30</v>
      </c>
      <c r="F14" s="19" t="str">
        <f>IF(AND(AVERAGE(F9:F12)&gt;=5.95,COUNTIF(F9:F12,"&lt;4")=0,COUNTIF(F9:F12,"&lt;5,5")&lt;2),"Ja","Nee")</f>
        <v>Nee</v>
      </c>
      <c r="H14" s="20" t="s">
        <v>30</v>
      </c>
      <c r="I14" s="19" t="str">
        <f>IF(AND(AVERAGE(I9:I12)&gt;=5.95,COUNTIF(I9:I12,"&lt;4")=0,COUNTIF(I9:I12,"&lt;5,5")&lt;2),"Ja","Nee")</f>
        <v>Nee</v>
      </c>
      <c r="K14" s="21" t="s">
        <v>30</v>
      </c>
      <c r="L14" s="24" t="str">
        <f>IF(AND(L13&gt;=6,COUNTIF(L9:L12,"&lt;5,5")=0),"Ja","Nee")</f>
        <v>Nee</v>
      </c>
    </row>
    <row r="16" spans="1:12" ht="16.2" thickBot="1" x14ac:dyDescent="0.35">
      <c r="B16" s="17" t="s">
        <v>31</v>
      </c>
      <c r="C16" s="4"/>
      <c r="E16" s="17" t="s">
        <v>32</v>
      </c>
      <c r="F16" s="4"/>
      <c r="H16" s="17" t="s">
        <v>33</v>
      </c>
      <c r="I16" s="4"/>
    </row>
    <row r="17" spans="2:9" ht="16.2" thickTop="1" x14ac:dyDescent="0.3">
      <c r="B17" s="14" t="s">
        <v>10</v>
      </c>
      <c r="C17" s="14" t="s">
        <v>11</v>
      </c>
      <c r="E17" s="14" t="s">
        <v>10</v>
      </c>
      <c r="F17" s="14" t="s">
        <v>11</v>
      </c>
      <c r="H17" s="14" t="s">
        <v>10</v>
      </c>
      <c r="I17" s="14" t="s">
        <v>11</v>
      </c>
    </row>
    <row r="18" spans="2:9" x14ac:dyDescent="0.3">
      <c r="B18" s="5" t="s">
        <v>34</v>
      </c>
      <c r="C18" s="28">
        <v>6.3</v>
      </c>
      <c r="E18" s="5" t="s">
        <v>35</v>
      </c>
      <c r="F18" s="28">
        <v>7.1</v>
      </c>
      <c r="H18" s="5" t="s">
        <v>36</v>
      </c>
      <c r="I18" s="28">
        <v>7.9</v>
      </c>
    </row>
    <row r="19" spans="2:9" x14ac:dyDescent="0.3">
      <c r="B19" s="5" t="s">
        <v>37</v>
      </c>
      <c r="C19" s="28">
        <v>5.8</v>
      </c>
      <c r="E19" s="5" t="s">
        <v>38</v>
      </c>
      <c r="F19" s="28">
        <v>7.1</v>
      </c>
      <c r="H19" s="5" t="s">
        <v>39</v>
      </c>
      <c r="I19" s="28">
        <v>7.8</v>
      </c>
    </row>
    <row r="20" spans="2:9" x14ac:dyDescent="0.3">
      <c r="B20" s="10" t="s">
        <v>40</v>
      </c>
      <c r="C20" s="11">
        <f>(((C18*5)+(C19*3))/8)</f>
        <v>6.1124999999999998</v>
      </c>
      <c r="E20" s="10" t="s">
        <v>40</v>
      </c>
      <c r="F20" s="11">
        <f>(((F18*5)+(F19*3))/8)</f>
        <v>7.1</v>
      </c>
      <c r="H20" s="10" t="s">
        <v>40</v>
      </c>
      <c r="I20" s="11">
        <f>(((I18*5)+(I19*3))/8)</f>
        <v>7.8624999999999998</v>
      </c>
    </row>
    <row r="21" spans="2:9" x14ac:dyDescent="0.3">
      <c r="B21" s="22" t="s">
        <v>30</v>
      </c>
      <c r="C21" s="23" t="str">
        <f>IF(AND(C20&gt;=5.95,COUNTIF(C18:C19,"&lt;4")=0),"Ja","Nee")</f>
        <v>Ja</v>
      </c>
      <c r="E21" s="22" t="s">
        <v>30</v>
      </c>
      <c r="F21" s="23" t="str">
        <f>IF(AND(F20&gt;=5.95,COUNTIF(F18:F19,"&lt;4")=0),"Ja","Nee")</f>
        <v>Ja</v>
      </c>
      <c r="H21" s="22" t="s">
        <v>30</v>
      </c>
      <c r="I21" s="23" t="str">
        <f>IF(AND(I20&gt;=5.95,COUNTIF(I18:I19,"&lt;4")=0),"Ja","Nee")</f>
        <v>Ja</v>
      </c>
    </row>
    <row r="23" spans="2:9" x14ac:dyDescent="0.3">
      <c r="B23" s="1" t="s">
        <v>41</v>
      </c>
      <c r="C23" s="25">
        <f>((COUNTIF((C9:C12),"&lt;4")))+((COUNTIF((F9:F12),"&lt;4")))+((COUNTIF((I9:I12),"&lt;4")))</f>
        <v>1</v>
      </c>
    </row>
    <row r="24" spans="2:9" x14ac:dyDescent="0.3">
      <c r="B24" s="1" t="s">
        <v>42</v>
      </c>
      <c r="C24" s="25">
        <f>MAX(COUNTIF(C9:C12,"&lt;5,5"), COUNTIF(F9:F12,"&lt;5,5"), COUNTIF(I9:I12,"&lt;5,5"))</f>
        <v>1</v>
      </c>
    </row>
    <row r="26" spans="2:9" x14ac:dyDescent="0.3">
      <c r="B26" t="s">
        <v>6</v>
      </c>
      <c r="C26" t="str">
        <f>IF(C14="Ja","Behaald","Niet Behaald")</f>
        <v>Behaald</v>
      </c>
    </row>
    <row r="27" spans="2:9" x14ac:dyDescent="0.3">
      <c r="B27" t="s">
        <v>31</v>
      </c>
      <c r="C27" t="str">
        <f>IF(C21="Ja","Behaald","Niet Behaald")</f>
        <v>Behaald</v>
      </c>
    </row>
    <row r="28" spans="2:9" x14ac:dyDescent="0.3">
      <c r="B28" t="s">
        <v>7</v>
      </c>
      <c r="C28" t="str">
        <f>IF(F14="Ja","Behaald","Niet Behaald")</f>
        <v>Niet Behaald</v>
      </c>
    </row>
    <row r="29" spans="2:9" x14ac:dyDescent="0.3">
      <c r="B29" t="s">
        <v>32</v>
      </c>
      <c r="C29" t="str">
        <f>IF(F21="Ja","Behaald","Niet Behaald")</f>
        <v>Behaald</v>
      </c>
    </row>
    <row r="30" spans="2:9" x14ac:dyDescent="0.3">
      <c r="B30" t="s">
        <v>8</v>
      </c>
      <c r="C30" t="str">
        <f>IF(I14="Ja","Behaald","Niet Behaald")</f>
        <v>Niet Behaald</v>
      </c>
    </row>
    <row r="31" spans="2:9" x14ac:dyDescent="0.3">
      <c r="B31" t="s">
        <v>33</v>
      </c>
      <c r="C31" t="str">
        <f>IF(I21="Ja","Behaald","Niet Behaald")</f>
        <v>Behaald</v>
      </c>
    </row>
    <row r="32" spans="2:9" x14ac:dyDescent="0.3">
      <c r="B32" t="s">
        <v>9</v>
      </c>
      <c r="C32" t="str">
        <f>IF(L14="Ja","Behaald","Niet Behaald")</f>
        <v>Niet Behaald</v>
      </c>
    </row>
    <row r="33" spans="2:3" x14ac:dyDescent="0.3">
      <c r="B33" s="1" t="s">
        <v>43</v>
      </c>
      <c r="C33" t="str">
        <f>IF(AND(NOT(ISERROR(MATCH("Niet behaald",C26:C32,0))),C23&lt;"4",C24&lt;"4"),"Nee","Ja")</f>
        <v>Nee</v>
      </c>
    </row>
    <row r="35" spans="2:3" x14ac:dyDescent="0.3">
      <c r="B35" t="s">
        <v>44</v>
      </c>
    </row>
    <row r="36" spans="2:3" x14ac:dyDescent="0.3">
      <c r="B36" t="s">
        <v>45</v>
      </c>
    </row>
    <row r="37" spans="2:3" x14ac:dyDescent="0.3">
      <c r="B37" t="s">
        <v>46</v>
      </c>
    </row>
    <row r="38" spans="2:3" x14ac:dyDescent="0.3">
      <c r="B38" t="s">
        <v>47</v>
      </c>
    </row>
    <row r="39" spans="2:3" x14ac:dyDescent="0.3">
      <c r="B39" t="s">
        <v>48</v>
      </c>
    </row>
    <row r="40" spans="2:3" x14ac:dyDescent="0.3">
      <c r="B40" s="1" t="s">
        <v>49</v>
      </c>
    </row>
  </sheetData>
  <sheetProtection sheet="1" objects="1" scenarios="1" selectLockedCells="1"/>
  <mergeCells count="3">
    <mergeCell ref="B5:C5"/>
    <mergeCell ref="E5:F5"/>
    <mergeCell ref="H5:I5"/>
  </mergeCells>
  <phoneticPr fontId="11" type="noConversion"/>
  <conditionalFormatting sqref="C9:C12">
    <cfRule type="iconSet" priority="6">
      <iconSet>
        <cfvo type="percent" val="0"/>
        <cfvo type="num" val="3.9" gte="0"/>
        <cfvo type="num" val="6"/>
      </iconSet>
    </cfRule>
  </conditionalFormatting>
  <conditionalFormatting sqref="C18:C19">
    <cfRule type="iconSet" priority="20">
      <iconSet>
        <cfvo type="percent" val="0"/>
        <cfvo type="num" val="3.9" gte="0"/>
        <cfvo type="num" val="6"/>
      </iconSet>
    </cfRule>
  </conditionalFormatting>
  <conditionalFormatting sqref="D13">
    <cfRule type="iconSet" priority="31">
      <iconSet>
        <cfvo type="percent" val="0"/>
        <cfvo type="percent" val="33"/>
        <cfvo type="percent" val="67"/>
      </iconSet>
    </cfRule>
  </conditionalFormatting>
  <conditionalFormatting sqref="F9:F12">
    <cfRule type="iconSet" priority="23">
      <iconSet>
        <cfvo type="percent" val="0"/>
        <cfvo type="num" val="3.9" gte="0"/>
        <cfvo type="num" val="6"/>
      </iconSet>
    </cfRule>
  </conditionalFormatting>
  <conditionalFormatting sqref="F18:F19">
    <cfRule type="iconSet" priority="10">
      <iconSet>
        <cfvo type="percent" val="0"/>
        <cfvo type="num" val="3.9" gte="0"/>
        <cfvo type="num" val="6"/>
      </iconSet>
    </cfRule>
  </conditionalFormatting>
  <conditionalFormatting sqref="I9:I12">
    <cfRule type="iconSet" priority="22">
      <iconSet>
        <cfvo type="percent" val="0"/>
        <cfvo type="num" val="3.9" gte="0"/>
        <cfvo type="num" val="6"/>
      </iconSet>
    </cfRule>
  </conditionalFormatting>
  <conditionalFormatting sqref="I18:I19">
    <cfRule type="iconSet" priority="8">
      <iconSet>
        <cfvo type="percent" val="0"/>
        <cfvo type="num" val="3.9" gte="0"/>
        <cfvo type="num" val="6"/>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0" id="{FFF1E2B5-B029-244A-8776-A771F7D96703}">
            <x14:iconSet custom="1">
              <x14:cfvo type="percent">
                <xm:f>0</xm:f>
              </x14:cfvo>
              <x14:cfvo type="num">
                <xm:f>5.949999</xm:f>
              </x14:cfvo>
              <x14:cfvo type="num" gte="0">
                <xm:f>5.949999</xm:f>
              </x14:cfvo>
              <x14:cfIcon iconSet="3TrafficLights1" iconId="0"/>
              <x14:cfIcon iconSet="NoIcons" iconId="0"/>
              <x14:cfIcon iconSet="3TrafficLights1" iconId="2"/>
            </x14:iconSet>
          </x14:cfRule>
          <xm:sqref>C13</xm:sqref>
        </x14:conditionalFormatting>
        <x14:conditionalFormatting xmlns:xm="http://schemas.microsoft.com/office/excel/2006/main">
          <x14:cfRule type="iconSet" priority="13" id="{2A7C1A97-BFEA-AC45-9008-09C76962CB44}">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C20</xm:sqref>
        </x14:conditionalFormatting>
        <x14:conditionalFormatting xmlns:xm="http://schemas.microsoft.com/office/excel/2006/main">
          <x14:cfRule type="iconSet" priority="3" id="{72BAB209-2210-F945-B274-2B79B8B1491D}">
            <x14:iconSet custom="1">
              <x14:cfvo type="percent">
                <xm:f>0</xm:f>
              </x14:cfvo>
              <x14:cfvo type="num" gte="0">
                <xm:f>4</xm:f>
              </x14:cfvo>
              <x14:cfvo type="num">
                <xm:f>4</xm:f>
              </x14:cfvo>
              <x14:cfIcon iconSet="3TrafficLights1" iconId="2"/>
              <x14:cfIcon iconSet="NoIcons" iconId="0"/>
              <x14:cfIcon iconSet="3TrafficLights1" iconId="0"/>
            </x14:iconSet>
          </x14:cfRule>
          <xm:sqref>C23</xm:sqref>
        </x14:conditionalFormatting>
        <x14:conditionalFormatting xmlns:xm="http://schemas.microsoft.com/office/excel/2006/main">
          <x14:cfRule type="iconSet" priority="2" id="{06650EA9-046F-0C45-BD26-AABE090EB50E}">
            <x14:iconSet custom="1">
              <x14:cfvo type="percent">
                <xm:f>0</xm:f>
              </x14:cfvo>
              <x14:cfvo type="num" gte="0">
                <xm:f>2</xm:f>
              </x14:cfvo>
              <x14:cfvo type="num">
                <xm:f>2</xm:f>
              </x14:cfvo>
              <x14:cfIcon iconSet="3TrafficLights1" iconId="2"/>
              <x14:cfIcon iconSet="NoIcons" iconId="0"/>
              <x14:cfIcon iconSet="3TrafficLights1" iconId="0"/>
            </x14:iconSet>
          </x14:cfRule>
          <xm:sqref>C24</xm:sqref>
        </x14:conditionalFormatting>
        <x14:conditionalFormatting xmlns:xm="http://schemas.microsoft.com/office/excel/2006/main">
          <x14:cfRule type="iconSet" priority="16" id="{B8A042E4-9D3C-3047-880E-2F095B800115}">
            <x14:iconSet custom="1">
              <x14:cfvo type="percent">
                <xm:f>0</xm:f>
              </x14:cfvo>
              <x14:cfvo type="num" gte="0">
                <xm:f>5.949999</xm:f>
              </x14:cfvo>
              <x14:cfvo type="num">
                <xm:f>5.949999</xm:f>
              </x14:cfvo>
              <x14:cfIcon iconSet="3TrafficLights1" iconId="0"/>
              <x14:cfIcon iconSet="NoIcons" iconId="0"/>
              <x14:cfIcon iconSet="3TrafficLights1" iconId="2"/>
            </x14:iconSet>
          </x14:cfRule>
          <xm:sqref>F13</xm:sqref>
        </x14:conditionalFormatting>
        <x14:conditionalFormatting xmlns:xm="http://schemas.microsoft.com/office/excel/2006/main">
          <x14:cfRule type="iconSet" priority="9" id="{64423693-BA37-3241-9BD8-F66222BC052D}">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F20</xm:sqref>
        </x14:conditionalFormatting>
        <x14:conditionalFormatting xmlns:xm="http://schemas.microsoft.com/office/excel/2006/main">
          <x14:cfRule type="iconSet" priority="15" id="{D1CE0BB6-F38D-E946-98C3-B0424BDAE4C0}">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I13</xm:sqref>
        </x14:conditionalFormatting>
        <x14:conditionalFormatting xmlns:xm="http://schemas.microsoft.com/office/excel/2006/main">
          <x14:cfRule type="iconSet" priority="7" id="{B51DED04-FC04-F54A-8BC3-E5E1BAA72B17}">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I20</xm:sqref>
        </x14:conditionalFormatting>
        <x14:conditionalFormatting xmlns:xm="http://schemas.microsoft.com/office/excel/2006/main">
          <x14:cfRule type="iconSet" priority="21" id="{00000000-000E-0000-0000-000010000000}">
            <x14:iconSet custom="1">
              <x14:cfvo type="percent">
                <xm:f>0</xm:f>
              </x14:cfvo>
              <x14:cfvo type="num" gte="0">
                <xm:f>5.5</xm:f>
              </x14:cfvo>
              <x14:cfvo type="num">
                <xm:f>5.5</xm:f>
              </x14:cfvo>
              <x14:cfIcon iconSet="3TrafficLights1" iconId="0"/>
              <x14:cfIcon iconSet="NoIcons" iconId="0"/>
              <x14:cfIcon iconSet="3TrafficLights1" iconId="2"/>
            </x14:iconSet>
          </x14:cfRule>
          <xm:sqref>L9:L12</xm:sqref>
        </x14:conditionalFormatting>
        <x14:conditionalFormatting xmlns:xm="http://schemas.microsoft.com/office/excel/2006/main">
          <x14:cfRule type="iconSet" priority="1" id="{3A7BF793-62A1-0C4B-84B1-E62BF87C0F0C}">
            <x14:iconSet custom="1">
              <x14:cfvo type="percent">
                <xm:f>0</xm:f>
              </x14:cfvo>
              <x14:cfvo type="num">
                <xm:f>6</xm:f>
              </x14:cfvo>
              <x14:cfvo type="num">
                <xm:f>6</xm:f>
              </x14:cfvo>
              <x14:cfIcon iconSet="3TrafficLights1" iconId="0"/>
              <x14:cfIcon iconSet="NoIcons" iconId="0"/>
              <x14:cfIcon iconSet="3TrafficLights1" iconId="2"/>
            </x14:iconSet>
          </x14:cfRule>
          <xm:sqref>L13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beelding xmlns="2d2e02f2-33ec-4f2a-9a18-73ba029f64c6" xsi:nil="true"/>
    <TaxCatchAll xmlns="38eca3f6-4529-4557-9fc4-c9d38bb07110" xsi:nil="true"/>
    <lcf76f155ced4ddcb4097134ff3c332f xmlns="2d2e02f2-33ec-4f2a-9a18-73ba029f64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D1A9AC6855542B137CCE76AE0FFC5" ma:contentTypeVersion="19" ma:contentTypeDescription="Een nieuw document maken." ma:contentTypeScope="" ma:versionID="13e50eef9f261197217f860b82d81cd4">
  <xsd:schema xmlns:xsd="http://www.w3.org/2001/XMLSchema" xmlns:xs="http://www.w3.org/2001/XMLSchema" xmlns:p="http://schemas.microsoft.com/office/2006/metadata/properties" xmlns:ns2="38eca3f6-4529-4557-9fc4-c9d38bb07110" xmlns:ns3="2d2e02f2-33ec-4f2a-9a18-73ba029f64c6" targetNamespace="http://schemas.microsoft.com/office/2006/metadata/properties" ma:root="true" ma:fieldsID="629e3c3c86135b676f194d7248c58e0a" ns2:_="" ns3:_="">
    <xsd:import namespace="38eca3f6-4529-4557-9fc4-c9d38bb07110"/>
    <xsd:import namespace="2d2e02f2-33ec-4f2a-9a18-73ba029f64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fbeel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ca3f6-4529-4557-9fc4-c9d38bb0711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4b1f342-2469-46f4-80f7-609aa81b7884}" ma:internalName="TaxCatchAll" ma:showField="CatchAllData" ma:web="38eca3f6-4529-4557-9fc4-c9d38bb071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2e02f2-33ec-4f2a-9a18-73ba029f64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d5477cde-f098-4d32-ba13-c78038edde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fbeelding" ma:index="26" nillable="true" ma:displayName="afbeelding" ma:format="Thumbnail" ma:internalName="afbeelding">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4AFB0A-57D9-466A-BCA1-06E3B6584986}">
  <ds:schemaRefs>
    <ds:schemaRef ds:uri="http://purl.org/dc/dcmitype/"/>
    <ds:schemaRef ds:uri="38eca3f6-4529-4557-9fc4-c9d38bb07110"/>
    <ds:schemaRef ds:uri="http://purl.org/dc/elements/1.1/"/>
    <ds:schemaRef ds:uri="http://purl.org/dc/terms/"/>
    <ds:schemaRef ds:uri="2d2e02f2-33ec-4f2a-9a18-73ba029f64c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5E1E163-A824-4AF4-AD7B-B697C42EE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ca3f6-4529-4557-9fc4-c9d38bb07110"/>
    <ds:schemaRef ds:uri="2d2e02f2-33ec-4f2a-9a18-73ba029f6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EC9AD1-5E90-4B6F-B54A-AD8E1FFF3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Kamphuis, K.T.A. (Kate)</dc:creator>
  <cp:keywords/>
  <dc:description/>
  <cp:lastModifiedBy>Cas van Dijke (1059527)</cp:lastModifiedBy>
  <cp:revision/>
  <dcterms:created xsi:type="dcterms:W3CDTF">2024-12-05T14:55:30Z</dcterms:created>
  <dcterms:modified xsi:type="dcterms:W3CDTF">2025-06-02T09:11:25Z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0x01010025AD1A9AC6855542B137CCE76AE0FFC5</vt:lpwstr>
  </property>
  <property fmtid="{D5CDD505-2E9C-101B-9397-08002B2CF9AE}" pid="3" name="MediaServiceImageTags">
    <vt:lpwstr/>
  </property>
</Properties>
</file>